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may\Documents\CUENTA PUBLICA 2023\4TO TRIM\FORMATOS FIRMA\"/>
    </mc:Choice>
  </mc:AlternateContent>
  <xr:revisionPtr revIDLastSave="0" documentId="8_{BC85F6BC-21E1-4DA4-8E03-6A376BC20057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<sst xmlns="http://schemas.openxmlformats.org/spreadsheetml/2006/main" count="935" uniqueCount="664">
  <si>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</si>
  <si>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</si>
  <si>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</si>
  <si>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</si>
  <si>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</si>
  <si>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</si>
  <si>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</si>
  <si>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</si>
  <si>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</si>
  <si>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</si>
  <si>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</si>
  <si>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</si>
  <si>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</si>
  <si>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</si>
  <si>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</si>
  <si>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</si>
  <si>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</si>
  <si>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</si>
  <si>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</si>
  <si>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</si>
  <si>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</si>
  <si>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</si>
  <si>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</si>
  <si>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</si>
  <si>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</si>
  <si>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</si>
  <si>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</si>
  <si>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</si>
  <si>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</si>
  <si>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</si>
  <si>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</si>
  <si>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</si>
  <si>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</si>
  <si>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</si>
  <si>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</si>
  <si>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</si>
  <si>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</si>
  <si>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</si>
  <si>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</si>
  <si>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</si>
  <si>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</si>
  <si>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</si>
  <si>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</si>
  <si>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</si>
  <si>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</si>
  <si>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</si>
  <si>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</si>
  <si>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</si>
  <si>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</si>
  <si>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</si>
  <si>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</si>
  <si>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</si>
  <si>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</si>
  <si>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</si>
  <si>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</si>
  <si>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</si>
  <si>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</si>
  <si>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</si>
  <si>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</si>
  <si>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</si>
  <si>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</si>
  <si>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</si>
  <si>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</si>
  <si>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</si>
  <si>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</si>
  <si>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</si>
  <si>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</si>
  <si>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</si>
  <si>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</si>
  <si>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</si>
  <si>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</si>
  <si>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</si>
  <si>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</si>
  <si>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</si>
  <si>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</si>
  <si>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</si>
  <si>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</si>
  <si>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</si>
  <si>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</si>
  <si>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</si>
  <si>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</si>
  <si>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</si>
  <si>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</si>
  <si>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</si>
  <si>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</si>
  <si>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</si>
  <si>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</si>
  <si>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</si>
  <si>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</si>
  <si>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</si>
  <si>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</si>
  <si>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</si>
  <si>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</si>
  <si>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</si>
  <si>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</si>
  <si>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</si>
  <si>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</si>
  <si>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</si>
  <si>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</si>
  <si>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</si>
  <si>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</si>
  <si>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</si>
  <si>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</si>
  <si>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</si>
  <si>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</si>
  <si>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</si>
  <si>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</si>
  <si>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</si>
  <si>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</si>
  <si>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</si>
  <si>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</si>
  <si>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</si>
  <si>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</si>
  <si>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</si>
  <si>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</si>
  <si>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</si>
  <si>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</si>
  <si>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</si>
  <si>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</si>
  <si>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</si>
  <si>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</si>
  <si>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</si>
  <si>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</si>
  <si>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</si>
  <si>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</si>
  <si>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</si>
  <si>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</si>
  <si>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</si>
  <si>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</si>
  <si>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</si>
  <si>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</si>
  <si>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</si>
  <si>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</si>
  <si>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</si>
  <si>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</si>
  <si>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</si>
  <si>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</si>
  <si>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</si>
  <si>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</si>
  <si>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</si>
  <si>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</si>
  <si>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</si>
  <si>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</si>
  <si>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</si>
  <si>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</si>
  <si>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</si>
  <si>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</si>
  <si>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</si>
  <si>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</si>
  <si>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</si>
  <si>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</si>
  <si>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</si>
  <si>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</si>
  <si>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</si>
  <si>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</si>
  <si>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</si>
  <si>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</si>
  <si>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</si>
  <si>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</si>
  <si>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</si>
  <si>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</si>
  <si>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</si>
  <si>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</si>
  <si>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</si>
  <si>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</si>
  <si>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</si>
  <si>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</si>
  <si>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</si>
  <si>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</si>
  <si>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</si>
  <si>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</si>
  <si>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</si>
  <si>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</si>
  <si>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</si>
  <si>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</si>
  <si>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</si>
  <si>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</si>
  <si>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</si>
  <si>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</si>
  <si>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</si>
  <si>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</si>
  <si>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</si>
  <si>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</si>
  <si>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</si>
  <si>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</si>
  <si>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</si>
  <si>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</si>
  <si>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</si>
  <si>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</si>
  <si>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</si>
  <si>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</si>
  <si>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</si>
  <si>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</si>
  <si>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</si>
  <si>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</si>
  <si>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</si>
  <si>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</si>
  <si>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</si>
  <si>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</si>
  <si>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</si>
  <si>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</si>
  <si>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</si>
  <si>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</si>
  <si>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</si>
  <si>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</si>
  <si>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</si>
  <si>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</si>
  <si>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</si>
  <si>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</si>
  <si>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</si>
  <si>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</si>
  <si>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</si>
  <si>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</si>
  <si>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</si>
  <si>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</si>
  <si>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</si>
  <si>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</si>
  <si>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</si>
  <si>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</si>
  <si>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</si>
  <si>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</si>
  <si>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</si>
  <si>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</si>
  <si>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</si>
  <si>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</si>
  <si>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</si>
  <si>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</si>
  <si>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</si>
  <si>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</si>
  <si>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</si>
  <si>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</si>
  <si>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</si>
  <si>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</si>
  <si>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</si>
  <si>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</si>
  <si>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</si>
  <si>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</si>
  <si>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</si>
  <si>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</si>
  <si>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</si>
  <si>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</si>
  <si>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</si>
  <si>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</si>
  <si>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</si>
  <si>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</si>
  <si>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</si>
  <si>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</si>
  <si>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</si>
  <si>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</si>
  <si>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</si>
  <si>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</si>
  <si>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</si>
  <si>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</si>
  <si>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</si>
  <si>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</si>
  <si>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</si>
  <si>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</si>
  <si>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</si>
  <si>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</si>
  <si>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</si>
  <si>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</si>
  <si>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</si>
  <si>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</si>
  <si>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</si>
  <si>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</si>
  <si>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</si>
  <si>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</si>
  <si>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</si>
  <si>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</si>
  <si>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</si>
  <si>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</si>
  <si>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</si>
  <si>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</si>
  <si>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</si>
  <si>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</si>
  <si>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</si>
  <si>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</si>
  <si>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</si>
  <si>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</si>
  <si>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</si>
  <si>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</si>
  <si>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</si>
  <si>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</si>
  <si>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</si>
  <si>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</si>
  <si>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</si>
  <si>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</si>
  <si>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</si>
  <si>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</si>
  <si>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</si>
  <si>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</si>
  <si>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</si>
  <si>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</si>
  <si>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</si>
  <si>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</si>
  <si>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</si>
  <si>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</si>
  <si>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</si>
  <si>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</si>
  <si>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</si>
  <si>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</si>
  <si>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</si>
  <si>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</si>
  <si>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</si>
  <si>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</si>
  <si>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</si>
  <si>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</si>
  <si>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</si>
  <si>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</si>
  <si>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</si>
  <si>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</si>
  <si>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</si>
  <si>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</si>
  <si>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</si>
  <si>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</si>
  <si>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</si>
  <si>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</si>
  <si>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</si>
  <si>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</si>
  <si>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</si>
  <si>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</si>
  <si>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</si>
  <si>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</si>
  <si>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</si>
  <si>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</si>
  <si>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</si>
  <si>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</si>
  <si>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</si>
  <si>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</si>
  <si>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</si>
  <si>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</si>
  <si>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</si>
  <si>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</si>
  <si>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</si>
  <si>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</si>
  <si>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</si>
  <si>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</si>
  <si>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</si>
  <si>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</si>
  <si>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</si>
  <si>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</si>
  <si>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</si>
  <si>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</si>
  <si>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</si>
  <si>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</si>
  <si>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</si>
  <si>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</si>
  <si>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</si>
  <si>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</si>
  <si>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</si>
  <si>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</si>
  <si>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</si>
  <si>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</si>
  <si>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</si>
  <si>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</si>
  <si>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</si>
  <si>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</si>
  <si>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</si>
  <si>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</si>
  <si>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</si>
  <si>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</si>
  <si>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</si>
  <si>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</si>
  <si>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</si>
  <si>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</si>
  <si>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</si>
  <si>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</si>
  <si>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</si>
  <si>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</si>
  <si>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</si>
  <si>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</si>
  <si>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</si>
  <si>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</si>
  <si>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</si>
  <si>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</si>
  <si>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</si>
  <si>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</si>
  <si>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</si>
  <si>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</si>
  <si>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</si>
  <si>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</si>
  <si>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</si>
  <si>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</si>
  <si>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</si>
  <si>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</si>
  <si>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</si>
  <si>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</si>
  <si>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</si>
  <si>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</si>
  <si>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</si>
  <si>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</si>
  <si>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</si>
  <si>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</si>
  <si>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</si>
  <si>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</si>
  <si>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</si>
  <si>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</si>
  <si>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</si>
  <si>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</si>
  <si>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</si>
  <si>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</si>
  <si>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</si>
  <si>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</si>
  <si>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</si>
  <si>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</si>
  <si>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</si>
  <si>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</si>
  <si>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</si>
  <si>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</si>
  <si>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</si>
  <si>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</si>
  <si>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</si>
  <si>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</si>
  <si>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</si>
  <si>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</si>
  <si>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</si>
  <si>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</si>
  <si>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</si>
  <si>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</si>
  <si>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</si>
  <si>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</si>
  <si>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</si>
  <si>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</si>
  <si>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</si>
  <si>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</si>
  <si>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</si>
  <si>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</si>
  <si>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</si>
  <si>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</si>
  <si>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</si>
  <si>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</si>
  <si>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</si>
  <si>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</si>
  <si>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</si>
  <si>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</si>
  <si>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</si>
  <si>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</si>
  <si>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</si>
  <si>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</si>
  <si>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</si>
  <si>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</si>
  <si>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</si>
  <si>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</si>
  <si>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</si>
  <si>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</si>
  <si>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</si>
  <si>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</si>
  <si>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</si>
  <si>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</si>
  <si>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</si>
  <si>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</si>
  <si>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</si>
  <si>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</si>
  <si>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</si>
  <si>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</si>
  <si>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</si>
  <si>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</si>
  <si>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</si>
  <si>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</si>
  <si>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</si>
  <si>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</si>
  <si>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</si>
  <si>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</si>
  <si>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</si>
  <si>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</si>
  <si>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</si>
  <si>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</si>
  <si>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</si>
  <si>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</si>
  <si>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</si>
  <si>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</si>
  <si>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</si>
  <si>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</si>
  <si>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</si>
  <si>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</si>
  <si>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</si>
  <si>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</si>
  <si>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</si>
  <si>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</si>
  <si>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</si>
  <si>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</si>
  <si>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</si>
  <si>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</si>
  <si>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</si>
  <si>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</si>
  <si>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</si>
  <si>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</si>
  <si>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</si>
  <si>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</si>
  <si>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</si>
  <si>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</si>
  <si>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</si>
  <si>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</si>
  <si>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</si>
  <si>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</si>
  <si>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</si>
  <si>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</si>
  <si>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</si>
  <si>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</si>
  <si>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</si>
  <si>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</si>
  <si>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</si>
  <si>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</si>
  <si>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</si>
  <si>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</si>
  <si>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</si>
  <si>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</si>
  <si>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</si>
  <si>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</si>
  <si>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</si>
  <si>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</si>
  <si>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</si>
  <si>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</si>
  <si>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</si>
  <si>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</si>
  <si>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</si>
  <si>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</si>
  <si>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</si>
  <si>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</si>
  <si>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</si>
  <si>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</si>
  <si>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</si>
  <si>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</si>
  <si>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</si>
  <si>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</si>
  <si>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</si>
  <si>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</si>
  <si>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</si>
  <si>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</si>
  <si>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</si>
  <si>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</si>
  <si>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</si>
  <si>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</si>
  <si>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</si>
  <si>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</si>
  <si>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</si>
  <si>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</si>
  <si>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</si>
  <si>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</si>
  <si>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</si>
  <si>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</si>
  <si>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</si>
  <si>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</si>
  <si>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</si>
  <si>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</si>
  <si>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</si>
  <si>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</si>
  <si>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</si>
  <si>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</si>
  <si>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</si>
  <si>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</si>
  <si>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</si>
  <si>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</si>
  <si>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</si>
  <si>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</si>
  <si>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</si>
  <si>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</si>
  <si>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</si>
  <si>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</si>
  <si>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</si>
  <si>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</si>
  <si>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</si>
  <si>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</si>
  <si>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</si>
  <si>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</si>
  <si>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</si>
  <si>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</si>
  <si>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</si>
  <si>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</si>
  <si>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</si>
  <si>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</si>
  <si>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</si>
  <si>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</si>
  <si>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</si>
  <si>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</si>
  <si>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</si>
  <si>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</si>
  <si>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</si>
  <si>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</si>
  <si>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</si>
  <si>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</si>
  <si>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</si>
  <si>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</si>
  <si>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</si>
  <si>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</si>
  <si>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</si>
  <si>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</si>
  <si>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</si>
  <si>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</si>
  <si>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</si>
  <si>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</si>
  <si>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</si>
  <si>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</si>
  <si>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</si>
  <si>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</si>
  <si>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</si>
  <si>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</si>
  <si>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</si>
  <si>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</si>
  <si>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</si>
  <si>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</si>
  <si>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</si>
  <si>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</si>
  <si>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</si>
  <si>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</si>
  <si>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</si>
  <si>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</si>
  <si>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</si>
  <si>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</si>
  <si>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</si>
  <si>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</si>
  <si>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</si>
  <si>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</si>
  <si>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</si>
  <si>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</si>
  <si>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</si>
  <si>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</si>
  <si>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</si>
  <si>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</si>
  <si>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</si>
  <si>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</si>
  <si>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</si>
  <si>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</si>
  <si>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</si>
  <si>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</si>
  <si>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</si>
  <si>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</si>
  <si>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</si>
  <si>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</si>
  <si>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</si>
  <si>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</si>
  <si>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</si>
  <si>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</si>
  <si>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</si>
  <si>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</si>
  <si>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</si>
  <si>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</si>
  <si>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</si>
  <si>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</si>
  <si>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</si>
  <si>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</si>
  <si>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</si>
  <si>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</si>
  <si>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</si>
  <si>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</si>
  <si>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</si>
  <si>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</si>
  <si>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</si>
  <si>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</si>
  <si>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</si>
  <si>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</si>
  <si>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</si>
  <si>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</si>
  <si>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</si>
  <si>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</si>
  <si>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</si>
  <si>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</si>
  <si>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</si>
  <si>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</si>
  <si>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</si>
  <si>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</si>
  <si>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</si>
  <si>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Huanímaro, Gto.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</si>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</sst>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46</xdr:row>
      <xdr:rowOff>85725</xdr:rowOff>
    </xdr:from>
    <xdr:to>
      <xdr:col>4</xdr:col>
      <xdr:colOff>95250</xdr:colOff>
      <xdr:row>56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311B067-C39F-4363-9C82-954FF3593A01}"/>
            </a:ext>
          </a:extLst>
        </xdr:cNvPr>
        <xdr:cNvGrpSpPr/>
      </xdr:nvGrpSpPr>
      <xdr:grpSpPr>
        <a:xfrm>
          <a:off x="409575" y="7096125"/>
          <a:ext cx="6972300" cy="1428750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006A22B5-0A4F-9C6D-7FD2-24EF4FB0374B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4972FE35-DA32-802E-5BEB-7A63A3037650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27" activePane="bottomLeft" state="frozen"/>
      <selection activeCell="A14" sqref="A14:B14"/>
      <selection pane="bottomLeft" activeCell="E59" sqref="A1:E59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158698776.37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4800000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4800000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153898776.37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163954034.75999999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51755658.990000002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271450.02</v>
      </c>
    </row>
    <row r="11" spans="1:3" x14ac:dyDescent="0.2">
      <c r="A11" s="85">
        <v>2.4</v>
      </c>
      <c r="B11" s="72" t="s">
        <v>238</v>
      </c>
      <c r="C11" s="137">
        <v>23818.21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2372780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33543.22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11600</v>
      </c>
    </row>
    <row r="19" spans="1:3" x14ac:dyDescent="0.2">
      <c r="A19" s="85" t="s">
        <v>563</v>
      </c>
      <c r="B19" s="72" t="s">
        <v>538</v>
      </c>
      <c r="C19" s="137">
        <v>44042467.539999999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5000000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946803.57</v>
      </c>
    </row>
    <row r="31" spans="1:3" x14ac:dyDescent="0.2">
      <c r="A31" s="85" t="s">
        <v>556</v>
      </c>
      <c r="B31" s="72" t="s">
        <v>439</v>
      </c>
      <c r="C31" s="137">
        <v>946803.57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113145179.33999997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116430942.69</v>
      </c>
      <c r="E36" s="34">
        <v>0</v>
      </c>
      <c r="F36" s="34">
        <f t="shared" si="0"/>
        <v>116430942.69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271514204.91000003</v>
      </c>
      <c r="E37" s="34">
        <v>-272063562.42000002</v>
      </c>
      <c r="F37" s="34">
        <f t="shared" si="0"/>
        <v>-549357.50999999046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130944066.59</v>
      </c>
      <c r="E38" s="34">
        <v>-88126875.400000006</v>
      </c>
      <c r="F38" s="34">
        <f t="shared" si="0"/>
        <v>42817191.189999998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25649945.059999999</v>
      </c>
      <c r="E39" s="34">
        <v>-25468919.780000001</v>
      </c>
      <c r="F39" s="34">
        <f t="shared" si="0"/>
        <v>181025.27999999747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-97060254.280000001</v>
      </c>
      <c r="E40" s="34">
        <v>-61819547.369999997</v>
      </c>
      <c r="F40" s="34">
        <f t="shared" si="0"/>
        <v>-158879801.65000001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-116430942.69</v>
      </c>
      <c r="F41" s="34">
        <f t="shared" si="0"/>
        <v>-116430942.69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561238340.54999995</v>
      </c>
      <c r="E42" s="34">
        <v>-265830517.66999999</v>
      </c>
      <c r="F42" s="34">
        <f t="shared" si="0"/>
        <v>295407822.88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95641250.700000003</v>
      </c>
      <c r="E43" s="34">
        <v>-314011374.31</v>
      </c>
      <c r="F43" s="34">
        <f t="shared" si="0"/>
        <v>-218370123.61000001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105993828.06999999</v>
      </c>
      <c r="E44" s="34">
        <v>-230554619.41</v>
      </c>
      <c r="F44" s="34">
        <f t="shared" si="0"/>
        <v>-124560791.34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110323030.18000001</v>
      </c>
      <c r="E45" s="34">
        <v>-110323030.18000001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10537804.18</v>
      </c>
      <c r="E46" s="34">
        <v>-10950846.859999999</v>
      </c>
      <c r="F46" s="34">
        <f t="shared" si="0"/>
        <v>-413042.6799999997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60973174.560000002</v>
      </c>
      <c r="E47" s="34">
        <v>103393902.88</v>
      </c>
      <c r="F47" s="34">
        <f t="shared" si="0"/>
        <v>164367077.44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12460262.870000001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3047847.98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90458.9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2839453.14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2277.4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115658.54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5935102.5800000001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726148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5163794.74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45159.839999999997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2500196.4300000002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2500196.4300000002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977115.88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150092.37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137228.57999999999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689794.93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141438513.5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116021932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70716922.859999999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37680356.060000002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7624653.0800000001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25416581.5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25416581.5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112916667.68000001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89005844.930000007</v>
      </c>
      <c r="D99" s="53">
        <f>C99/$C$98</f>
        <v>0.78824363806269915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55397249.360000007</v>
      </c>
      <c r="D100" s="53">
        <f t="shared" ref="D100:D163" si="0">C100/$C$98</f>
        <v>0.49060294195886955</v>
      </c>
      <c r="E100" s="49"/>
    </row>
    <row r="101" spans="1:5" x14ac:dyDescent="0.2">
      <c r="A101" s="51">
        <v>5111</v>
      </c>
      <c r="B101" s="49" t="s">
        <v>361</v>
      </c>
      <c r="C101" s="52">
        <v>41264945.57</v>
      </c>
      <c r="D101" s="53">
        <f t="shared" si="0"/>
        <v>0.36544600914846975</v>
      </c>
      <c r="E101" s="49"/>
    </row>
    <row r="102" spans="1:5" x14ac:dyDescent="0.2">
      <c r="A102" s="51">
        <v>5112</v>
      </c>
      <c r="B102" s="49" t="s">
        <v>362</v>
      </c>
      <c r="C102" s="52">
        <v>2874871.35</v>
      </c>
      <c r="D102" s="53">
        <f t="shared" si="0"/>
        <v>2.5460115048269373E-2</v>
      </c>
      <c r="E102" s="49"/>
    </row>
    <row r="103" spans="1:5" x14ac:dyDescent="0.2">
      <c r="A103" s="51">
        <v>5113</v>
      </c>
      <c r="B103" s="49" t="s">
        <v>363</v>
      </c>
      <c r="C103" s="52">
        <v>7506394.9800000004</v>
      </c>
      <c r="D103" s="53">
        <f t="shared" si="0"/>
        <v>6.6477298119288597E-2</v>
      </c>
      <c r="E103" s="49"/>
    </row>
    <row r="104" spans="1:5" x14ac:dyDescent="0.2">
      <c r="A104" s="51">
        <v>5114</v>
      </c>
      <c r="B104" s="49" t="s">
        <v>364</v>
      </c>
      <c r="C104" s="52">
        <v>364065.22</v>
      </c>
      <c r="D104" s="53">
        <f t="shared" si="0"/>
        <v>3.2241938013238395E-3</v>
      </c>
      <c r="E104" s="49"/>
    </row>
    <row r="105" spans="1:5" x14ac:dyDescent="0.2">
      <c r="A105" s="51">
        <v>5115</v>
      </c>
      <c r="B105" s="49" t="s">
        <v>365</v>
      </c>
      <c r="C105" s="52">
        <v>3386972.24</v>
      </c>
      <c r="D105" s="53">
        <f t="shared" si="0"/>
        <v>2.9995325841517963E-2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8445607.4499999993</v>
      </c>
      <c r="D107" s="53">
        <f t="shared" si="0"/>
        <v>7.4795046856451816E-2</v>
      </c>
      <c r="E107" s="49"/>
    </row>
    <row r="108" spans="1:5" x14ac:dyDescent="0.2">
      <c r="A108" s="51">
        <v>5121</v>
      </c>
      <c r="B108" s="49" t="s">
        <v>368</v>
      </c>
      <c r="C108" s="52">
        <v>929667.94</v>
      </c>
      <c r="D108" s="53">
        <f t="shared" si="0"/>
        <v>8.2332215349697601E-3</v>
      </c>
      <c r="E108" s="49"/>
    </row>
    <row r="109" spans="1:5" x14ac:dyDescent="0.2">
      <c r="A109" s="51">
        <v>5122</v>
      </c>
      <c r="B109" s="49" t="s">
        <v>369</v>
      </c>
      <c r="C109" s="52">
        <v>461595.13</v>
      </c>
      <c r="D109" s="53">
        <f t="shared" si="0"/>
        <v>4.087927313867752E-3</v>
      </c>
      <c r="E109" s="49"/>
    </row>
    <row r="110" spans="1:5" x14ac:dyDescent="0.2">
      <c r="A110" s="51">
        <v>5123</v>
      </c>
      <c r="B110" s="49" t="s">
        <v>370</v>
      </c>
      <c r="C110" s="52">
        <v>3480</v>
      </c>
      <c r="D110" s="53">
        <f t="shared" si="0"/>
        <v>3.0819187915305296E-5</v>
      </c>
      <c r="E110" s="49"/>
    </row>
    <row r="111" spans="1:5" x14ac:dyDescent="0.2">
      <c r="A111" s="51">
        <v>5124</v>
      </c>
      <c r="B111" s="49" t="s">
        <v>371</v>
      </c>
      <c r="C111" s="52">
        <v>1814382.7</v>
      </c>
      <c r="D111" s="53">
        <f t="shared" si="0"/>
        <v>1.606833373033879E-2</v>
      </c>
      <c r="E111" s="49"/>
    </row>
    <row r="112" spans="1:5" x14ac:dyDescent="0.2">
      <c r="A112" s="51">
        <v>5125</v>
      </c>
      <c r="B112" s="49" t="s">
        <v>372</v>
      </c>
      <c r="C112" s="52">
        <v>110482.42</v>
      </c>
      <c r="D112" s="53">
        <f t="shared" si="0"/>
        <v>9.78442087160254E-4</v>
      </c>
      <c r="E112" s="49"/>
    </row>
    <row r="113" spans="1:5" x14ac:dyDescent="0.2">
      <c r="A113" s="51">
        <v>5126</v>
      </c>
      <c r="B113" s="49" t="s">
        <v>373</v>
      </c>
      <c r="C113" s="52">
        <v>3806335.87</v>
      </c>
      <c r="D113" s="53">
        <f t="shared" si="0"/>
        <v>3.3709247254683064E-2</v>
      </c>
      <c r="E113" s="49"/>
    </row>
    <row r="114" spans="1:5" x14ac:dyDescent="0.2">
      <c r="A114" s="51">
        <v>5127</v>
      </c>
      <c r="B114" s="49" t="s">
        <v>374</v>
      </c>
      <c r="C114" s="52">
        <v>576845.99</v>
      </c>
      <c r="D114" s="53">
        <f t="shared" si="0"/>
        <v>5.1085991275862984E-3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742817.4</v>
      </c>
      <c r="D116" s="53">
        <f t="shared" si="0"/>
        <v>6.5784566199306033E-3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25162988.119999997</v>
      </c>
      <c r="D117" s="53">
        <f t="shared" si="0"/>
        <v>0.22284564924737776</v>
      </c>
      <c r="E117" s="49"/>
    </row>
    <row r="118" spans="1:5" x14ac:dyDescent="0.2">
      <c r="A118" s="51">
        <v>5131</v>
      </c>
      <c r="B118" s="49" t="s">
        <v>378</v>
      </c>
      <c r="C118" s="52">
        <v>7559732.8399999999</v>
      </c>
      <c r="D118" s="53">
        <f t="shared" si="0"/>
        <v>6.6949662926857625E-2</v>
      </c>
      <c r="E118" s="49"/>
    </row>
    <row r="119" spans="1:5" x14ac:dyDescent="0.2">
      <c r="A119" s="51">
        <v>5132</v>
      </c>
      <c r="B119" s="49" t="s">
        <v>379</v>
      </c>
      <c r="C119" s="52">
        <v>1106623.9099999999</v>
      </c>
      <c r="D119" s="53">
        <f t="shared" si="0"/>
        <v>9.8003592626034162E-3</v>
      </c>
      <c r="E119" s="49"/>
    </row>
    <row r="120" spans="1:5" x14ac:dyDescent="0.2">
      <c r="A120" s="51">
        <v>5133</v>
      </c>
      <c r="B120" s="49" t="s">
        <v>380</v>
      </c>
      <c r="C120" s="52">
        <v>1276057.08</v>
      </c>
      <c r="D120" s="53">
        <f t="shared" si="0"/>
        <v>1.1300874407809127E-2</v>
      </c>
      <c r="E120" s="49"/>
    </row>
    <row r="121" spans="1:5" x14ac:dyDescent="0.2">
      <c r="A121" s="51">
        <v>5134</v>
      </c>
      <c r="B121" s="49" t="s">
        <v>381</v>
      </c>
      <c r="C121" s="52">
        <v>311809.36</v>
      </c>
      <c r="D121" s="53">
        <f t="shared" si="0"/>
        <v>2.761411281491689E-3</v>
      </c>
      <c r="E121" s="49"/>
    </row>
    <row r="122" spans="1:5" x14ac:dyDescent="0.2">
      <c r="A122" s="51">
        <v>5135</v>
      </c>
      <c r="B122" s="49" t="s">
        <v>382</v>
      </c>
      <c r="C122" s="52">
        <v>2580655.4900000002</v>
      </c>
      <c r="D122" s="53">
        <f t="shared" si="0"/>
        <v>2.2854513359475363E-2</v>
      </c>
      <c r="E122" s="49"/>
    </row>
    <row r="123" spans="1:5" x14ac:dyDescent="0.2">
      <c r="A123" s="51">
        <v>5136</v>
      </c>
      <c r="B123" s="49" t="s">
        <v>383</v>
      </c>
      <c r="C123" s="52">
        <v>720831.99</v>
      </c>
      <c r="D123" s="53">
        <f t="shared" si="0"/>
        <v>6.3837518836705361E-3</v>
      </c>
      <c r="E123" s="49"/>
    </row>
    <row r="124" spans="1:5" x14ac:dyDescent="0.2">
      <c r="A124" s="51">
        <v>5137</v>
      </c>
      <c r="B124" s="49" t="s">
        <v>384</v>
      </c>
      <c r="C124" s="52">
        <v>55014.17</v>
      </c>
      <c r="D124" s="53">
        <f t="shared" si="0"/>
        <v>4.8721035725130777E-4</v>
      </c>
      <c r="E124" s="49"/>
    </row>
    <row r="125" spans="1:5" x14ac:dyDescent="0.2">
      <c r="A125" s="51">
        <v>5138</v>
      </c>
      <c r="B125" s="49" t="s">
        <v>385</v>
      </c>
      <c r="C125" s="52">
        <v>9995367.2799999993</v>
      </c>
      <c r="D125" s="53">
        <f t="shared" si="0"/>
        <v>8.8519857035866067E-2</v>
      </c>
      <c r="E125" s="49"/>
    </row>
    <row r="126" spans="1:5" x14ac:dyDescent="0.2">
      <c r="A126" s="51">
        <v>5139</v>
      </c>
      <c r="B126" s="49" t="s">
        <v>386</v>
      </c>
      <c r="C126" s="52">
        <v>1556896</v>
      </c>
      <c r="D126" s="53">
        <f t="shared" si="0"/>
        <v>1.3788008732352629E-2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22745189.18</v>
      </c>
      <c r="D127" s="53">
        <f t="shared" si="0"/>
        <v>0.2014334079044795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6711112.7999999998</v>
      </c>
      <c r="D128" s="53">
        <f t="shared" si="0"/>
        <v>5.9434208765520302E-2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6711112.7999999998</v>
      </c>
      <c r="D130" s="53">
        <f t="shared" si="0"/>
        <v>5.9434208765520302E-2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15702919.26</v>
      </c>
      <c r="D137" s="53">
        <f t="shared" si="0"/>
        <v>0.13906644238299043</v>
      </c>
      <c r="E137" s="49"/>
    </row>
    <row r="138" spans="1:5" x14ac:dyDescent="0.2">
      <c r="A138" s="51">
        <v>5241</v>
      </c>
      <c r="B138" s="49" t="s">
        <v>396</v>
      </c>
      <c r="C138" s="52">
        <v>14674919.26</v>
      </c>
      <c r="D138" s="53">
        <f t="shared" si="0"/>
        <v>0.12996238342410141</v>
      </c>
      <c r="E138" s="49"/>
    </row>
    <row r="139" spans="1:5" x14ac:dyDescent="0.2">
      <c r="A139" s="51">
        <v>5242</v>
      </c>
      <c r="B139" s="49" t="s">
        <v>397</v>
      </c>
      <c r="C139" s="52">
        <v>528000</v>
      </c>
      <c r="D139" s="53">
        <f t="shared" si="0"/>
        <v>4.6760147181842517E-3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500000</v>
      </c>
      <c r="D141" s="53">
        <f t="shared" si="0"/>
        <v>4.4280442407047833E-3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331157.12</v>
      </c>
      <c r="D142" s="53">
        <f t="shared" si="0"/>
        <v>2.9327567559687658E-3</v>
      </c>
      <c r="E142" s="49"/>
    </row>
    <row r="143" spans="1:5" x14ac:dyDescent="0.2">
      <c r="A143" s="51">
        <v>5251</v>
      </c>
      <c r="B143" s="49" t="s">
        <v>400</v>
      </c>
      <c r="C143" s="52">
        <v>331157.12</v>
      </c>
      <c r="D143" s="53">
        <f t="shared" si="0"/>
        <v>2.9327567559687658E-3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43200</v>
      </c>
      <c r="D160" s="53">
        <f t="shared" si="0"/>
        <v>3.8258302239689329E-4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43200</v>
      </c>
      <c r="D167" s="53">
        <f t="shared" si="1"/>
        <v>3.8258302239689329E-4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43200</v>
      </c>
      <c r="D169" s="53">
        <f t="shared" si="1"/>
        <v>3.8258302239689329E-4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175630</v>
      </c>
      <c r="D170" s="53">
        <f t="shared" si="1"/>
        <v>1.5553948199899623E-3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175630</v>
      </c>
      <c r="D171" s="53">
        <f t="shared" si="1"/>
        <v>1.5553948199899623E-3</v>
      </c>
      <c r="E171" s="49"/>
    </row>
    <row r="172" spans="1:5" x14ac:dyDescent="0.2">
      <c r="A172" s="51">
        <v>5411</v>
      </c>
      <c r="B172" s="49" t="s">
        <v>426</v>
      </c>
      <c r="C172" s="52">
        <v>175630</v>
      </c>
      <c r="D172" s="53">
        <f t="shared" si="1"/>
        <v>1.5553948199899623E-3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946803.57</v>
      </c>
      <c r="D185" s="53">
        <f t="shared" si="1"/>
        <v>8.384976190434457E-3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946803.57</v>
      </c>
      <c r="D186" s="53">
        <f t="shared" si="1"/>
        <v>8.384976190434457E-3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937920.75</v>
      </c>
      <c r="D191" s="53">
        <f t="shared" si="1"/>
        <v>8.3063091505500217E-3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8882.82</v>
      </c>
      <c r="D193" s="53">
        <f t="shared" si="1"/>
        <v>7.8667039884434525E-5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1222378.25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-2962316.36</v>
      </c>
      <c r="D15" s="24">
        <v>168518.05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-1062360.3799999999</v>
      </c>
      <c r="D16" s="24">
        <v>-1275047.78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-2389297.71</v>
      </c>
      <c r="D20" s="24">
        <v>-2389297.71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86015.12</v>
      </c>
      <c r="D21" s="24">
        <v>86015.12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1601604.53</v>
      </c>
      <c r="D23" s="24">
        <v>1601604.53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978860</v>
      </c>
      <c r="D24" s="24">
        <v>978860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0.04</v>
      </c>
      <c r="D25" s="24">
        <v>0.04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4996186.18</v>
      </c>
      <c r="D27" s="24">
        <v>4996186.18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163892100.18000001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3067302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11065155.800000001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147578026.91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1681615.47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500000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27960032.160000004</v>
      </c>
      <c r="D62" s="24">
        <f t="shared" ref="D62:E62" si="0">SUM(D63:D70)</f>
        <v>937920.75</v>
      </c>
      <c r="E62" s="24">
        <f t="shared" si="0"/>
        <v>14806912.959999999</v>
      </c>
    </row>
    <row r="63" spans="1:9" x14ac:dyDescent="0.2">
      <c r="A63" s="22">
        <v>1241</v>
      </c>
      <c r="B63" s="20" t="s">
        <v>237</v>
      </c>
      <c r="C63" s="24">
        <v>5331447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627469.99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16125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16559066.24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394980</v>
      </c>
      <c r="D67" s="24">
        <v>937920.75</v>
      </c>
      <c r="E67" s="24">
        <v>14738725.93</v>
      </c>
    </row>
    <row r="68" spans="1:9" x14ac:dyDescent="0.2">
      <c r="A68" s="22">
        <v>1246</v>
      </c>
      <c r="B68" s="20" t="s">
        <v>242</v>
      </c>
      <c r="C68" s="24">
        <v>4792756.9000000004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170000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68187.03</v>
      </c>
      <c r="D70" s="24">
        <v>0</v>
      </c>
      <c r="E70" s="24">
        <v>68187.03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262161.55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262161.55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475531.26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475531.26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700</v>
      </c>
    </row>
    <row r="97" spans="1:8" x14ac:dyDescent="0.2">
      <c r="A97" s="22">
        <v>1191</v>
      </c>
      <c r="B97" s="20" t="s">
        <v>579</v>
      </c>
      <c r="C97" s="24">
        <v>700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4806056.9699999988</v>
      </c>
      <c r="D110" s="24">
        <f>SUM(D111:D119)</f>
        <v>4806056.9699999988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-3718097.9</v>
      </c>
      <c r="D111" s="24">
        <f>C111</f>
        <v>-3718097.9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343253.5</v>
      </c>
      <c r="D112" s="24">
        <f t="shared" ref="D112:D119" si="1">C112</f>
        <v>343253.5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382648.57</v>
      </c>
      <c r="D113" s="24">
        <f t="shared" si="1"/>
        <v>382648.57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34451.9</v>
      </c>
      <c r="D115" s="24">
        <f t="shared" si="1"/>
        <v>34451.9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7370565.8099999996</v>
      </c>
      <c r="D117" s="24">
        <f t="shared" si="1"/>
        <v>7370565.8099999996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393235.09</v>
      </c>
      <c r="D119" s="24">
        <f t="shared" si="1"/>
        <v>393235.09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7800000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9488085.6500000004</v>
      </c>
    </row>
    <row r="9" spans="1:5" x14ac:dyDescent="0.2">
      <c r="A9" s="33">
        <v>3120</v>
      </c>
      <c r="B9" s="29" t="s">
        <v>465</v>
      </c>
      <c r="C9" s="34">
        <v>3795765.5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40982108.689999998</v>
      </c>
    </row>
    <row r="15" spans="1:5" x14ac:dyDescent="0.2">
      <c r="A15" s="33">
        <v>3220</v>
      </c>
      <c r="B15" s="29" t="s">
        <v>469</v>
      </c>
      <c r="C15" s="34">
        <v>141718129.53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27015987.23</v>
      </c>
      <c r="D9" s="34">
        <v>19837446.34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416751.82</v>
      </c>
    </row>
    <row r="13" spans="1:5" x14ac:dyDescent="0.2">
      <c r="A13" s="33">
        <v>1116</v>
      </c>
      <c r="B13" s="29" t="s">
        <v>485</v>
      </c>
      <c r="C13" s="34">
        <v>1018.17</v>
      </c>
      <c r="D13" s="34">
        <v>1018.17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27017005.400000002</v>
      </c>
      <c r="D15" s="123">
        <f>SUM(D8:D14)</f>
        <v>20255216.330000002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44042467.539999999</v>
      </c>
      <c r="D20" s="123">
        <f>SUM(D21:D27)</f>
        <v>44042467.539999999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44042467.539999999</v>
      </c>
      <c r="D25" s="34">
        <v>44042467.539999999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2701591.45</v>
      </c>
      <c r="D28" s="123">
        <f>SUM(D29:D36)</f>
        <v>2701591.45</v>
      </c>
    </row>
    <row r="29" spans="1:4" x14ac:dyDescent="0.2">
      <c r="A29" s="33">
        <v>1241</v>
      </c>
      <c r="B29" s="29" t="s">
        <v>237</v>
      </c>
      <c r="C29" s="34">
        <v>271450.02</v>
      </c>
      <c r="D29" s="34">
        <v>271450.02</v>
      </c>
    </row>
    <row r="30" spans="1:4" x14ac:dyDescent="0.2">
      <c r="A30" s="33">
        <v>1242</v>
      </c>
      <c r="B30" s="29" t="s">
        <v>238</v>
      </c>
      <c r="C30" s="34">
        <v>23818.21</v>
      </c>
      <c r="D30" s="34">
        <v>23818.21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2372780</v>
      </c>
      <c r="D32" s="34">
        <v>2372780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33543.22</v>
      </c>
      <c r="D34" s="34">
        <v>33543.22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11600</v>
      </c>
      <c r="D37" s="123">
        <f>SUM(D38:D42)</f>
        <v>11600</v>
      </c>
      <c r="E37" s="42"/>
    </row>
    <row r="38" spans="1:5" x14ac:dyDescent="0.2">
      <c r="A38" s="33">
        <v>1251</v>
      </c>
      <c r="B38" s="29" t="s">
        <v>247</v>
      </c>
      <c r="C38" s="34">
        <v>11600</v>
      </c>
      <c r="D38" s="34">
        <v>11600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46755658.990000002</v>
      </c>
      <c r="D43" s="123">
        <f>D20+D28+D37</f>
        <v>46755658.990000002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40982108.689999998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709390.88999999978</v>
      </c>
      <c r="D48" s="123">
        <f>D51+D63+D91+D94+D49</f>
        <v>9119891.0399999991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175630</v>
      </c>
      <c r="D51" s="123">
        <f>D52+D54+D56+D58+D60</f>
        <v>43386</v>
      </c>
    </row>
    <row r="52" spans="1:4" x14ac:dyDescent="0.2">
      <c r="A52" s="33">
        <v>5410</v>
      </c>
      <c r="B52" s="29" t="s">
        <v>618</v>
      </c>
      <c r="C52" s="34">
        <f>C53</f>
        <v>175630</v>
      </c>
      <c r="D52" s="34">
        <f>D53</f>
        <v>43386</v>
      </c>
    </row>
    <row r="53" spans="1:4" x14ac:dyDescent="0.2">
      <c r="A53" s="33">
        <v>5411</v>
      </c>
      <c r="B53" s="29" t="s">
        <v>426</v>
      </c>
      <c r="C53" s="34">
        <v>175630</v>
      </c>
      <c r="D53" s="34">
        <v>43386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946803.57</v>
      </c>
      <c r="D63" s="123">
        <f>D64+D73+D76+D82</f>
        <v>1664874.28</v>
      </c>
    </row>
    <row r="64" spans="1:4" x14ac:dyDescent="0.2">
      <c r="A64" s="33">
        <v>5510</v>
      </c>
      <c r="B64" s="29" t="s">
        <v>439</v>
      </c>
      <c r="C64" s="34">
        <f>SUM(C65:C72)</f>
        <v>946803.57</v>
      </c>
      <c r="D64" s="34">
        <f>SUM(D65:D72)</f>
        <v>1664874.28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937920.75</v>
      </c>
      <c r="D69" s="34">
        <v>1657111.71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8882.82</v>
      </c>
      <c r="D71" s="34">
        <v>7762.57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7411630.7599999998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7411630.7599999998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7411630.7599999998</v>
      </c>
    </row>
    <row r="94" spans="1:4" x14ac:dyDescent="0.2">
      <c r="A94" s="41">
        <v>2110</v>
      </c>
      <c r="B94" s="127" t="s">
        <v>630</v>
      </c>
      <c r="C94" s="123">
        <f>SUM(C95:C99)</f>
        <v>-413042.68000000005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192055.6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-6504.87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-601293.41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2700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-181025.28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-181025.28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-0.01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396106.76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-508670.37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-1609.52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-66852.14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41872524.859999999</v>
      </c>
      <c r="D122" s="123">
        <f>D47+D48+D100-D106-D109</f>
        <v>9119891.0399999991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 FaLCoNi</cp:lastModifiedBy>
  <cp:lastPrinted>2024-03-07T20:36:30Z</cp:lastPrinted>
  <dcterms:created xsi:type="dcterms:W3CDTF">2012-12-11T20:36:24Z</dcterms:created>
  <dcterms:modified xsi:type="dcterms:W3CDTF">2024-03-07T20:37:26Z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